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iljanda\Desktop\"/>
    </mc:Choice>
  </mc:AlternateContent>
  <bookViews>
    <workbookView xWindow="0" yWindow="0" windowWidth="28800" windowHeight="1461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M31" i="18" s="1"/>
  <c r="J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21" i="18"/>
  <c r="H21" i="18"/>
  <c r="K21" i="18"/>
  <c r="K31" i="18"/>
  <c r="G31" i="18"/>
  <c r="N31" i="18"/>
  <c r="J31" i="18"/>
  <c r="F31" i="18"/>
  <c r="H53" i="18"/>
  <c r="H63" i="18"/>
  <c r="D24" i="15"/>
  <c r="C23" i="15"/>
  <c r="I21" i="18" l="1"/>
  <c r="D56" i="18"/>
  <c r="J55" i="18" s="1"/>
  <c r="M21" i="18"/>
  <c r="H31" i="18"/>
  <c r="E31" i="18" s="1"/>
  <c r="F21" i="18"/>
  <c r="E21" i="18" s="1"/>
  <c r="I31" i="18"/>
  <c r="L31" i="18"/>
  <c r="J21" i="18"/>
  <c r="G21" i="18"/>
  <c r="D66" i="18"/>
  <c r="K65" i="18" s="1"/>
  <c r="L65" i="18"/>
  <c r="M65" i="18"/>
  <c r="K55" i="18"/>
  <c r="G55" i="18"/>
  <c r="L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L15" i="7" l="1"/>
  <c r="N14" i="7"/>
  <c r="P13" i="7"/>
  <c r="M14" i="7"/>
  <c r="O13" i="7"/>
  <c r="P14" i="7"/>
  <c r="O14" i="7"/>
  <c r="L14" i="7"/>
  <c r="N13" i="7"/>
  <c r="P12" i="7"/>
  <c r="L13" i="7"/>
  <c r="M12" i="7"/>
  <c r="F14" i="7"/>
  <c r="M13" i="7"/>
  <c r="O12" i="7"/>
  <c r="L12" i="7"/>
  <c r="M15" i="7"/>
  <c r="P15" i="7"/>
  <c r="N12" i="7"/>
  <c r="O15" i="7"/>
  <c r="F15" i="7"/>
  <c r="N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<sst xmlns="http://schemas.openxmlformats.org/spreadsheetml/2006/main" count="1354" uniqueCount="666">
  <si>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</si>
  <si>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</si>
  <si>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</si>
  <si>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</si>
  <si>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</si>
  <si>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</si>
  <si>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</si>
  <si>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</si>
  <si>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</si>
  <si>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</si>
  <si>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</si>
  <si>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</si>
  <si>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</si>
  <si>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</si>
  <si>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</si>
  <si>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</si>
  <si>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</si>
  <si>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</si>
  <si>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</si>
  <si>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</si>
  <si>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</si>
  <si>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</si>
  <si>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</si>
  <si>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</si>
  <si>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</si>
  <si>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</si>
  <si>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</si>
  <si>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</si>
  <si>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</si>
  <si>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</si>
  <si>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</si>
  <si>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</si>
  <si>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</si>
  <si>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</si>
  <si>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</si>
  <si>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</si>
  <si>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</si>
  <si>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</si>
  <si>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</si>
  <si>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</si>
  <si>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</si>
  <si>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</si>
  <si>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</si>
  <si>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</si>
  <si>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</si>
  <si>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</si>
  <si>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</si>
  <si>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</si>
  <si>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</si>
  <si>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</si>
  <si>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</si>
  <si>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</si>
  <si>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</si>
  <si>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</si>
  <si>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</si>
  <si>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</si>
  <si>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</si>
  <si>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</si>
  <si>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</si>
  <si>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</si>
  <si>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</si>
  <si>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</si>
  <si>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</si>
  <si>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</si>
  <si>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</si>
  <si>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</si>
  <si>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</si>
  <si>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</si>
  <si>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</si>
  <si>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</si>
  <si>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</si>
  <si>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</si>
  <si>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</si>
  <si>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</si>
  <si>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</si>
  <si>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</si>
  <si>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</si>
  <si>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</si>
  <si>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</si>
  <si>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</si>
  <si>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</si>
  <si>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</si>
  <si>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</si>
  <si>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</si>
  <si>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</si>
  <si>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</si>
  <si>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</si>
  <si>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</si>
  <si>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</si>
  <si>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</si>
  <si>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</si>
  <si>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</si>
  <si>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</si>
  <si>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</si>
  <si>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</si>
  <si>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</si>
  <si>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</si>
  <si>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</si>
  <si>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</si>
  <si>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</si>
  <si>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</si>
  <si>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</si>
  <si>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</si>
  <si>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</si>
  <si>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</si>
  <si>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</si>
  <si>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</si>
  <si>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</si>
  <si>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</si>
  <si>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</si>
  <si>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</si>
  <si>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</si>
  <si>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</si>
  <si>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</si>
  <si>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</si>
  <si>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</si>
  <si>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</si>
  <si>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</si>
  <si>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</si>
  <si>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</si>
  <si>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</si>
  <si>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</si>
  <si>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</si>
  <si>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</si>
  <si>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</si>
  <si>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</si>
  <si>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</si>
  <si>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</si>
  <si>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</si>
  <si>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</si>
  <si>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</si>
  <si>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</si>
  <si>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</si>
  <si>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</si>
  <si>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</si>
  <si>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</si>
  <si>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</si>
  <si>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</si>
  <si>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</si>
  <si>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</si>
  <si>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</si>
  <si>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</si>
  <si>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</si>
  <si>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</si>
  <si>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</si>
  <si>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</si>
  <si>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</si>
  <si>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</si>
  <si>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</si>
  <si>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</si>
  <si>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</si>
  <si>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</si>
  <si>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</si>
  <si>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</si>
  <si>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</si>
  <si>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</si>
  <si>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</si>
  <si>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</si>
  <si>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</si>
  <si>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</si>
  <si>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</si>
  <si>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</si>
  <si>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</si>
  <si>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</si>
  <si>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</si>
  <si>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</si>
  <si>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</si>
  <si>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</si>
  <si>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</si>
  <si>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</si>
  <si>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</si>
  <si>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</si>
  <si>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</si>
  <si>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</si>
  <si>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</si>
  <si>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</si>
  <si>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</si>
  <si>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</si>
  <si>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</si>
  <si>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</si>
  <si>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</si>
  <si>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</si>
  <si>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</si>
  <si>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</si>
  <si>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</si>
  <si>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</si>
  <si>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</si>
  <si>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</si>
  <si>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</si>
  <si>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</si>
  <si>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</si>
  <si>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</si>
  <si>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</si>
  <si>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</si>
  <si>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</si>
  <si>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</si>
  <si>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</si>
  <si>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</si>
  <si>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</si>
  <si>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</si>
  <si>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</si>
  <si>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</si>
  <si>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</si>
  <si>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</si>
  <si>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</si>
  <si>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</si>
  <si>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</si>
  <si>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</si>
  <si>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</si>
  <si>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</si>
  <si>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</si>
  <si>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</si>
  <si>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</si>
  <si>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</si>
  <si>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</si>
  <si>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</si>
  <si>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</si>
  <si>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</si>
  <si>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</si>
  <si>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</si>
  <si>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</si>
  <si>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</si>
  <si>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</si>
  <si>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</si>
  <si>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</si>
  <si>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</si>
  <si>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</si>
  <si>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</si>
  <si>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</si>
  <si>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</si>
  <si>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</si>
  <si>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</si>
  <si>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</si>
  <si>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</si>
  <si>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</si>
  <si>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</si>
  <si>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</si>
  <si>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</si>
  <si>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</si>
  <si>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</si>
  <si>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</si>
  <si>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</si>
  <si>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</si>
  <si>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</si>
  <si>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</si>
  <si>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</si>
  <si>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</si>
  <si>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</si>
  <si>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</si>
  <si>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</si>
  <si>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</si>
  <si>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</si>
  <si>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</si>
  <si>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</si>
  <si>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</si>
  <si>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</si>
  <si>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</si>
  <si>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</si>
  <si>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</si>
  <si>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</si>
  <si>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</si>
  <si>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</si>
  <si>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</si>
  <si>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</si>
  <si>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</si>
  <si>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</si>
  <si>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</si>
  <si>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</si>
  <si>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</si>
  <si>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</si>
  <si>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</si>
  <si>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</si>
  <si>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</si>
  <si>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</si>
  <si>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</si>
  <si>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</si>
  <si>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</si>
  <si>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</si>
  <si>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</si>
  <si>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</si>
  <si>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</si>
  <si>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</si>
  <si>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</si>
  <si>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</si>
  <si>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</si>
  <si>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</si>
  <si>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</si>
  <si>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</si>
  <si>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</si>
  <si>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</si>
  <si>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</si>
  <si>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</si>
  <si>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</si>
  <si>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</si>
  <si>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</si>
  <si>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</si>
  <si>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</si>
  <si>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</si>
  <si>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</si>
  <si>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</si>
  <si>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</si>
  <si>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</si>
  <si>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</si>
  <si>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</si>
  <si>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</si>
  <si>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</si>
  <si>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</si>
  <si>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</si>
  <si>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</si>
  <si>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</si>
  <si>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</si>
  <si>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</si>
  <si>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</si>
  <si>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</si>
  <si>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</si>
  <si>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</si>
  <si>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</si>
  <si>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</si>
  <si>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</si>
  <si>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</si>
  <si>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</si>
  <si>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</si>
  <si>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</si>
  <si>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</si>
  <si>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</si>
  <si>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</si>
  <si>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</si>
  <si>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</si>
  <si>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</si>
  <si>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</si>
  <si>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</si>
  <si>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</si>
  <si>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</si>
  <si>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</si>
  <si>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</si>
  <si>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</si>
  <si>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</si>
  <si>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</si>
  <si>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</si>
  <si>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</si>
  <si>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</si>
  <si>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</si>
  <si>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</si>
  <si>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</si>
  <si>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</si>
  <si>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</si>
  <si>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</si>
  <si>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</si>
  <si>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</si>
  <si>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</si>
  <si>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</si>
  <si>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</si>
  <si>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</si>
  <si>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</si>
  <si>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</si>
  <si>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</si>
  <si>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</si>
  <si>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</si>
  <si>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</si>
  <si>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</si>
  <si>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</si>
  <si>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</si>
  <si>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</si>
  <si>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</si>
  <si>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</si>
  <si>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</si>
  <si>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</si>
  <si>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</si>
  <si>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</si>
  <si>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</si>
  <si>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</si>
  <si>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</si>
  <si>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</si>
  <si>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</si>
  <si>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</si>
  <si>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</si>
  <si>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</si>
  <si>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</si>
  <si>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</si>
  <si>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</si>
  <si>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</si>
  <si>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</si>
  <si>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</si>
  <si>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</si>
  <si>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</si>
  <si>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</si>
  <si>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</si>
  <si>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</si>
  <si>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</si>
  <si>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</si>
  <si>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</si>
  <si>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</si>
  <si>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</si>
  <si>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</si>
  <si>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</si>
  <si>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</si>
  <si>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</si>
  <si>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</si>
  <si>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</si>
  <si>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</si>
  <si>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</si>
  <si>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</si>
  <si>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</si>
  <si>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</si>
  <si>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</si>
  <si>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</si>
  <si>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</si>
  <si>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</si>
  <si>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</si>
  <si>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</si>
  <si>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</si>
  <si>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</si>
  <si>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</si>
  <si>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</si>
  <si>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</si>
  <si>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</si>
  <si>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</si>
  <si>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</si>
  <si>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</si>
  <si>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</si>
  <si>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</si>
  <si>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</si>
  <si>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</si>
  <si>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</si>
  <si>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</si>
  <si>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</si>
  <si>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</si>
  <si>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</si>
  <si>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</si>
  <si>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</si>
  <si>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</si>
  <si>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</si>
  <si>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</si>
  <si>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</si>
  <si>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</si>
  <si>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</si>
  <si>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</si>
  <si>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</si>
  <si>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</si>
  <si>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</si>
  <si>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</si>
  <si>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</si>
  <si>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</si>
  <si>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</si>
  <si>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</si>
  <si>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</si>
  <si>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</si>
  <si>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</si>
  <si>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</si>
  <si>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</si>
  <si>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</si>
  <si>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</si>
  <si>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</si>
  <si>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</si>
  <si>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</si>
  <si>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</si>
  <si>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</si>
  <si>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</si>
  <si>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</si>
  <si>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</si>
  <si>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</si>
  <si>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</si>
  <si>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</si>
  <si>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</si>
  <si>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</si>
  <si>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</si>
  <si>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</si>
  <si>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</si>
  <si>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</si>
  <si>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</si>
  <si>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</si>
  <si>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</si>
  <si>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</si>
  <si>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</si>
  <si>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</si>
  <si>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</si>
  <si>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</si>
  <si>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</si>
  <si>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</si>
  <si>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</si>
  <si>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</si>
  <si>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</si>
  <si>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</si>
  <si>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</si>
  <si>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</si>
  <si>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</si>
  <si>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</si>
  <si>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</si>
  <si>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</si>
  <si>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</si>
  <si>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</si>
  <si>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</si>
  <si>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</si>
  <si>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</si>
  <si>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</si>
  <si>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</si>
  <si>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</si>
  <si>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</si>
  <si>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</si>
  <si>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</si>
  <si>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</si>
  <si>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</si>
  <si>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</si>
  <si>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</si>
  <si>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</si>
  <si>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</si>
  <si>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</si>
  <si>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</si>
  <si>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</si>
  <si>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</si>
  <si>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</si>
  <si>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</si>
  <si>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</si>
  <si>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</si>
  <si>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</si>
  <si>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</si>
  <si>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</si>
  <si>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</si>
  <si>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</si>
  <si>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</si>
  <si>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</si>
  <si>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</si>
  <si>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</si>
  <si>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</si>
  <si>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</si>
  <si>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</si>
  <si>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</si>
  <si>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</si>
  <si>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</si>
  <si>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</si>
  <si>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</si>
  <si>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</si>
  <si>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</si>
  <si>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</si>
  <si>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</si>
  <si>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</si>
  <si>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</si>
  <si>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</si>
  <si>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</si>
  <si>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</si>
  <si>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</si>
  <si>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</si>
  <si>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</si>
  <si>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</si>
  <si>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</si>
  <si>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</si>
  <si>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</si>
  <si>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</si>
  <si>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</si>
  <si>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</si>
  <si>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</si>
  <si>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</si>
  <si>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</si>
  <si>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</si>
  <si>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</si>
  <si>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</si>
  <si>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</si>
  <si>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</si>
  <si>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</si>
  <si>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</si>
  <si>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</si>
  <si>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</si>
  <si>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</si>
  <si>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</si>
  <si>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</si>
  <si>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</si>
  <si>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</si>
  <si>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</si>
  <si>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</si>
  <si>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</si>
  <si>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</si>
  <si>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</si>
  <si>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</si>
  <si>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</si>
  <si>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</si>
  <si>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</si>
  <si>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</si>
  <si>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</si>
  <si>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</si>
  <si>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</si>
  <si>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</si>
  <si>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</si>
  <si>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</si>
  <si>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</si>
  <si>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</si>
  <si>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</si>
  <si>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</si>
  <si>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</si>
  <si>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</si>
  <si>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</si>
  <si>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</si>
  <si>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</si>
  <si>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</si>
  <si>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</si>
  <si>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</si>
  <si>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</si>
  <si>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</si>
  <si>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</si>
  <si>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</si>
  <si>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</si>
  <si>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</si>
  <si>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</si>
  <si>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</si>
  <si>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</si>
  <si>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</si>
  <si>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</si>
  <si>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</si>
  <si>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</si>
  <si>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</si>
  <si>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</si>
  <si>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</si>
  <si>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</si>
  <si>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</si>
  <si>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</si>
  <si>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</si>
  <si>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</si>
  <si>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</si>
  <si>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</si>
  <si>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</si>
  <si>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</si>
  <si>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</si>
  <si>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</si>
  <si>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</si>
  <si>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</si>
  <si>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</si>
  <si>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</si>
  <si>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</si>
  <si>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</si>
  <si>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</si>
  <si>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</si>
  <si>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</si>
  <si>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</si>
  <si>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</si>
  <si>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</si>
  <si>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</si>
  <si>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</si>
  <si>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</si>
  <si>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</si>
  <si>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</si>
  <si>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</si>
  <si>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</si>
  <si>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</si>
  <si>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</si>
  <si>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</si>
  <si>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</si>
  <si>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</si>
  <si>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</si>
  <si>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</si>
  <si>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</si>
  <si>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</si>
  <si>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</si>
  <si>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</si>
  <si>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</si>
  <si>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</si>
  <si>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</si>
  <si>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</si>
  <si>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</si>
  <si>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NGN Netzgesellschaft Niederrehin mbH</t>
  </si>
  <si>
    <t>9870040700006</t>
  </si>
  <si>
    <t>St. Töniser-Straße 126</t>
  </si>
  <si>
    <t>D-47804</t>
  </si>
  <si>
    <t>Krefeld</t>
  </si>
  <si>
    <t>NCLN007004070000</t>
  </si>
  <si>
    <t>DE_HMF04</t>
  </si>
  <si>
    <t>DE_HEF04</t>
  </si>
  <si>
    <t>DE_GKO04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</si>
</sst>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O32" sqref="O3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43676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43770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/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/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/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Krefeld</v>
      </c>
      <c r="E28" s="38"/>
      <c r="F28" s="11"/>
      <c r="G28" s="2"/>
    </row>
    <row r="29" spans="1:15">
      <c r="B29" s="15"/>
      <c r="C29" s="22" t="s">
        <v>395</v>
      </c>
      <c r="D29" s="45" t="s">
        <v>661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1:D48">
    <cfRule type="expression" dxfId="65" priority="4">
      <formula>IF(CELL("Zeile",D31)&lt;$D$25+CELL("Zeile",$D$29),1,0)</formula>
    </cfRule>
  </conditionalFormatting>
  <conditionalFormatting sqref="D31:D48">
    <cfRule type="expression" dxfId="64" priority="3">
      <formula>IF(CELL(D31)&lt;$D$27+27,1,0)</formula>
    </cfRule>
  </conditionalFormatting>
  <conditionalFormatting sqref="D29:D30">
    <cfRule type="expression" dxfId="63" priority="2">
      <formula>IF(CELL("Zeile",D29)&lt;$D$25+CELL("Zeile",$D$29),1,0)</formula>
    </cfRule>
  </conditionalFormatting>
  <conditionalFormatting sqref="D30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8" sqref="D48: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NGN Netzgesellschaft Niederrehin 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Krefeld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9870040700006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43770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661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50:D62">
    <cfRule type="expression" dxfId="61" priority="21">
      <formula>IF(CELL("Zeile",D50)&lt;$D$46+CELL("Zeile",$D$48),1,0)</formula>
    </cfRule>
  </conditionalFormatting>
  <conditionalFormatting sqref="D50:D62">
    <cfRule type="expression" dxfId="60" priority="20">
      <formula>IF(CELL(D50)&lt;$D$36+27,1,0)</formula>
    </cfRule>
  </conditionalFormatting>
  <conditionalFormatting sqref="D23">
    <cfRule type="expression" dxfId="59" priority="19">
      <formula>IF($D$22=$H$22,1,0)</formula>
    </cfRule>
  </conditionalFormatting>
  <conditionalFormatting sqref="D31">
    <cfRule type="expression" dxfId="58" priority="8">
      <formula>IF($D$18="synthetisch",1,0)</formula>
    </cfRule>
  </conditionalFormatting>
  <conditionalFormatting sqref="D28">
    <cfRule type="expression" dxfId="57" priority="6">
      <formula>IF(AND($D$27=$I$27,$D$26=$H$26),1,0)</formula>
    </cfRule>
  </conditionalFormatting>
  <conditionalFormatting sqref="D26:D28">
    <cfRule type="expression" dxfId="56" priority="9">
      <formula>IF($D$18="analytisch",1,0)</formula>
    </cfRule>
  </conditionalFormatting>
  <conditionalFormatting sqref="D27">
    <cfRule type="expression" dxfId="55" priority="7">
      <formula>IF($D$26="nein",1)</formula>
    </cfRule>
  </conditionalFormatting>
  <conditionalFormatting sqref="D15">
    <cfRule type="expression" dxfId="54" priority="4">
      <formula>IF($D$11="Gaspool",1,0)</formula>
    </cfRule>
  </conditionalFormatting>
  <conditionalFormatting sqref="D16">
    <cfRule type="expression" dxfId="53" priority="3">
      <formula>IF($D$11="NCG",1,0)</formula>
    </cfRule>
  </conditionalFormatting>
  <conditionalFormatting sqref="D48:D49">
    <cfRule type="expression" dxfId="52" priority="2">
      <formula>IF(CELL("Zeile",D48)&lt;$D$46+CELL("Zeile",$D$48),1,0)</formula>
    </cfRule>
  </conditionalFormatting>
  <conditionalFormatting sqref="D49">
    <cfRule type="expression" dxfId="51" priority="1">
      <formula>IF(CELL(D49)&lt;$D$36+27,1,0)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P78" sqref="P7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NGN Netzgesellschaft Niederrehin 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Krefeld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9870040700006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43770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Krefeld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71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499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661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94050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Krefeld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94050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F22:N25">
    <cfRule type="expression" dxfId="49" priority="30">
      <formula>IF(F$20&lt;=$F$18,1,0)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1 E26:N26 F22:N25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22:E25">
    <cfRule type="expression" dxfId="31" priority="2">
      <formula>IF(E$20&lt;=$F$18,1,0)</formula>
    </cfRule>
  </conditionalFormatting>
  <conditionalFormatting sqref="E22:E25">
    <cfRule type="expression" dxfId="30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NGN Netzgesellschaft Niederrehin 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Krefeld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9870040700006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43770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15" sqref="M1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NGN Netzgesellschaft Niederrehin 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Krefeld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9870040700006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43770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Krefeld</v>
      </c>
      <c r="D12" s="62" t="s">
        <v>247</v>
      </c>
      <c r="E12" s="164" t="s">
        <v>664</v>
      </c>
      <c r="F12" s="296" t="s">
        <v>292</v>
      </c>
      <c r="H12" s="273">
        <v>3.1935978</v>
      </c>
      <c r="I12" s="273">
        <v>-37.414247799999998</v>
      </c>
      <c r="J12" s="273">
        <v>6.1824021</v>
      </c>
      <c r="K12" s="273"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Krefeld</v>
      </c>
      <c r="D13" s="62" t="s">
        <v>247</v>
      </c>
      <c r="E13" s="164" t="s">
        <v>663</v>
      </c>
      <c r="F13" s="296" t="s">
        <v>300</v>
      </c>
      <c r="H13" s="273">
        <v>2.529738</v>
      </c>
      <c r="I13" s="273">
        <v>-35.0300145</v>
      </c>
      <c r="J13" s="273">
        <v>6.2051109000000002</v>
      </c>
      <c r="K13" s="273"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Krefeld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v>0.40409319999999999</v>
      </c>
      <c r="I14" s="273">
        <v>-24.439296800000001</v>
      </c>
      <c r="J14" s="273">
        <v>6.5718174999999999</v>
      </c>
      <c r="K14" s="273"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Krefeld</v>
      </c>
      <c r="D15" s="62" t="s">
        <v>247</v>
      </c>
      <c r="E15" s="164" t="s">
        <v>665</v>
      </c>
      <c r="F15" s="296" t="str">
        <f>VLOOKUP($E15,'BDEW-Standard'!$B$3:$M$158,F$9,0)</f>
        <v>KO4</v>
      </c>
      <c r="H15" s="273">
        <v>3.4428942999999999</v>
      </c>
      <c r="I15" s="273">
        <v>-36.659050399999998</v>
      </c>
      <c r="J15" s="273">
        <v>7.6083226000000002</v>
      </c>
      <c r="K15" s="273">
        <v>7.4685000000000001E-2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0.97768382110526542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Krefeld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Krefeld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Krefeld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Krefeld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Krefeld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Krefeld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Krefeld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Krefeld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Krefeld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Krefeld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Krefeld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Krefeld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Krefeld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Krefeld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Krefeld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Krefeld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Krefeld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Krefeld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Krefeld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Krefeld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Krefeld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Krefeld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Krefeld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Krefeld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Krefeld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Krefeld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4:G15 G12 G13 L14:P15 L12:P12 L13:P1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E34" sqref="AE3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NGN Netzgesellschaft Niederrehin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Krefeld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9870040700006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43770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disablePrompts="1"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Kiljan, David</cp:lastModifiedBy>
  <cp:lastPrinted>2015-03-20T22:59:10Z</cp:lastPrinted>
  <dcterms:created xsi:type="dcterms:W3CDTF">2015-01-15T05:25:41Z</dcterms:created>
  <dcterms:modified xsi:type="dcterms:W3CDTF">2019-08-01T08:23:03Z</dcterms:modified>
</cp:coreProperties>
</file>